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2_zakazky\A-19-44_Hala Vodova\11_podklady\01_dovnitr\_SIL\DPS\2023-03-22\"/>
    </mc:Choice>
  </mc:AlternateContent>
  <xr:revisionPtr revIDLastSave="0" documentId="13_ncr:1_{17C95738-DF8A-487A-B2B0-1E9F2E3796C1}" xr6:coauthVersionLast="36" xr6:coauthVersionMax="36" xr10:uidLastSave="{00000000-0000-0000-0000-000000000000}"/>
  <bookViews>
    <workbookView xWindow="930" yWindow="0" windowWidth="23070" windowHeight="11880" tabRatio="500" xr2:uid="{00000000-000D-0000-FFFF-FFFF00000000}"/>
  </bookViews>
  <sheets>
    <sheet name="Rekapitulace" sheetId="1" r:id="rId1"/>
    <sheet name="Detail" sheetId="2" r:id="rId2"/>
  </sheets>
  <definedNames>
    <definedName name="_xlnm.Print_Titles" localSheetId="1">Detail!$1:$5</definedName>
    <definedName name="_xlnm.Print_Area" localSheetId="1">Detail!$A$1:$K$73</definedName>
    <definedName name="_xlnm.Print_Area" localSheetId="0">Rekapitulace!$A$1:$F$24</definedName>
    <definedName name="Print_Area_0" localSheetId="0">Rekapitulace!$A$1:$J$24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69" i="2" l="1"/>
  <c r="H69" i="2"/>
  <c r="K68" i="2"/>
  <c r="H68" i="2"/>
  <c r="K67" i="2"/>
  <c r="H67" i="2"/>
  <c r="K66" i="2"/>
  <c r="H66" i="2"/>
  <c r="K65" i="2"/>
  <c r="H65" i="2"/>
  <c r="K61" i="2"/>
  <c r="H61" i="2"/>
  <c r="K60" i="2"/>
  <c r="H60" i="2"/>
  <c r="K59" i="2"/>
  <c r="H59" i="2"/>
  <c r="K58" i="2"/>
  <c r="H58" i="2"/>
  <c r="K57" i="2"/>
  <c r="H57" i="2"/>
  <c r="K56" i="2"/>
  <c r="H56" i="2"/>
  <c r="K55" i="2"/>
  <c r="H55" i="2"/>
  <c r="K54" i="2"/>
  <c r="H54" i="2"/>
  <c r="K50" i="2"/>
  <c r="K49" i="2"/>
  <c r="H49" i="2"/>
  <c r="K48" i="2"/>
  <c r="H48" i="2"/>
  <c r="K44" i="2"/>
  <c r="H44" i="2"/>
  <c r="K43" i="2"/>
  <c r="H43" i="2"/>
  <c r="K42" i="2"/>
  <c r="H42" i="2"/>
  <c r="K37" i="2"/>
  <c r="H37" i="2"/>
  <c r="K36" i="2"/>
  <c r="H36" i="2"/>
  <c r="K35" i="2"/>
  <c r="H35" i="2"/>
  <c r="K34" i="2"/>
  <c r="H34" i="2"/>
  <c r="K33" i="2"/>
  <c r="H33" i="2"/>
  <c r="K29" i="2"/>
  <c r="H29" i="2"/>
  <c r="K28" i="2"/>
  <c r="H28" i="2"/>
  <c r="K27" i="2"/>
  <c r="H27" i="2"/>
  <c r="K26" i="2"/>
  <c r="H26" i="2"/>
  <c r="K25" i="2"/>
  <c r="H25" i="2"/>
  <c r="K24" i="2"/>
  <c r="H24" i="2"/>
  <c r="K23" i="2"/>
  <c r="H23" i="2"/>
  <c r="K22" i="2"/>
  <c r="H22" i="2"/>
  <c r="K18" i="2"/>
  <c r="K17" i="2"/>
  <c r="H17" i="2"/>
  <c r="K16" i="2"/>
  <c r="H16" i="2"/>
  <c r="K12" i="2"/>
  <c r="H12" i="2"/>
  <c r="K11" i="2"/>
  <c r="H11" i="2"/>
  <c r="K10" i="2"/>
  <c r="H10" i="2"/>
  <c r="G71" i="2" l="1"/>
  <c r="F3" i="1" s="1"/>
  <c r="I72" i="2"/>
  <c r="F7" i="1" s="1"/>
  <c r="E73" i="2"/>
  <c r="F5" i="1" l="1"/>
  <c r="F9" i="1" s="1"/>
  <c r="F14" i="1" s="1"/>
</calcChain>
</file>

<file path=xl/sharedStrings.xml><?xml version="1.0" encoding="utf-8"?>
<sst xmlns="http://schemas.openxmlformats.org/spreadsheetml/2006/main" count="185" uniqueCount="71">
  <si>
    <t>Rekapitulace nákladů - Elektro SIL, - HALA VODOVA - OBJEKT IO 600</t>
  </si>
  <si>
    <t>Kč bez DPH</t>
  </si>
  <si>
    <t>Materiál</t>
  </si>
  <si>
    <t>Dopravné</t>
  </si>
  <si>
    <t>%</t>
  </si>
  <si>
    <t>Montáž</t>
  </si>
  <si>
    <t>Staveništní přesun</t>
  </si>
  <si>
    <t>Výchozí revize</t>
  </si>
  <si>
    <t>Celkové náklady</t>
  </si>
  <si>
    <t>MATERIÁL - SILNOPROUD – HALA VODOVA - OBJEKT IO 600</t>
  </si>
  <si>
    <t>P.č.</t>
  </si>
  <si>
    <t>Popis</t>
  </si>
  <si>
    <t>M.J.</t>
  </si>
  <si>
    <t>Počet</t>
  </si>
  <si>
    <t>Sazba</t>
  </si>
  <si>
    <t>Kč/hod</t>
  </si>
  <si>
    <t>Cena  jedn.</t>
  </si>
  <si>
    <t>Celkem</t>
  </si>
  <si>
    <t>Minut/jedn.</t>
  </si>
  <si>
    <t>1</t>
  </si>
  <si>
    <t>Kabely a elektrické vedení</t>
  </si>
  <si>
    <t>1.01</t>
  </si>
  <si>
    <t>Typ / Druh</t>
  </si>
  <si>
    <t>AYKY-J 3 x 120+70 mm2</t>
  </si>
  <si>
    <t>m</t>
  </si>
  <si>
    <t>Pomocný montážní materiál pro kabely (svorky, štítky, pásky apod.)</t>
  </si>
  <si>
    <t>kompl</t>
  </si>
  <si>
    <t>1.02</t>
  </si>
  <si>
    <t>Další práce spojené s instalací, montáží, demontáží, sekání,..</t>
  </si>
  <si>
    <t>ks</t>
  </si>
  <si>
    <t>2</t>
  </si>
  <si>
    <t>Trubky a kanály pro kabely</t>
  </si>
  <si>
    <t>2.01</t>
  </si>
  <si>
    <t>Instalační trubka DN110 vč. protahovacího vodiče</t>
  </si>
  <si>
    <t>Příslušenství instalační trubky (úchytky, tvarovky, spojky apod.)</t>
  </si>
  <si>
    <t>2.02</t>
  </si>
  <si>
    <t>Další práce spojené s instalací, montáží, demontáží</t>
  </si>
  <si>
    <t>3</t>
  </si>
  <si>
    <t>Ostatní materiál a příslušenství</t>
  </si>
  <si>
    <t>3.01</t>
  </si>
  <si>
    <t>Rozvodnice přípojková 6x250A do zdi, IP44, plastová</t>
  </si>
  <si>
    <t>Pojistka nožová 160A gG PN1</t>
  </si>
  <si>
    <t>Pojistka nožová 200A gG PN1</t>
  </si>
  <si>
    <t>Zřízení kabelového lože včetne podsypu a urovnání povrchu z písku tlouš.5cm nad kabel do 65 cm</t>
  </si>
  <si>
    <t>m3</t>
  </si>
  <si>
    <t>Výkop kabelové rýhy 50/80 cm hor.3  strojní výkop rýhy</t>
  </si>
  <si>
    <t>Zásyp kabelových rýh strojně ve volném terénu</t>
  </si>
  <si>
    <t>Krytí kabelu, spojek výstražnou folií z PVC šiřky 25cm</t>
  </si>
  <si>
    <t>3.02</t>
  </si>
  <si>
    <t>4</t>
  </si>
  <si>
    <t>Svítidla</t>
  </si>
  <si>
    <t>4.01</t>
  </si>
  <si>
    <t>Zapojení kabelu v trafostanici vč. protažení do rozvaděče</t>
  </si>
  <si>
    <t>Zatěsnění prostupu do TS</t>
  </si>
  <si>
    <t>Zapojení kabelu v přípojkové skříni (přípojková skříň součástí stavby)</t>
  </si>
  <si>
    <t>Zatěsnění prostupu do přípojkové skříně</t>
  </si>
  <si>
    <t>4.02</t>
  </si>
  <si>
    <t>Další práce spojené s instalací, montáží, demontáží vč. revize</t>
  </si>
  <si>
    <t>CELKEM MATERIÁL</t>
  </si>
  <si>
    <t>CELKEM MONTÁŽ DEMONTÁŽ</t>
  </si>
  <si>
    <t>CELKEM</t>
  </si>
  <si>
    <t>HALA VODOVÁ - IO 610 - MATERIÁL</t>
  </si>
  <si>
    <t>HALA VODOVÁ - IO 610 - MONTÁŽ</t>
  </si>
  <si>
    <t>Cen.soustava/ platnost</t>
  </si>
  <si>
    <t>Č. položky</t>
  </si>
  <si>
    <t>Vlastní</t>
  </si>
  <si>
    <t>341 13223.R</t>
  </si>
  <si>
    <t>220 41-0713.R00</t>
  </si>
  <si>
    <t>RTS DATA 2022/II</t>
  </si>
  <si>
    <t>210 90-1095.R00</t>
  </si>
  <si>
    <t>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</si>
</sst>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[$Kč-405];[Red]\-#,##0.00\ [$Kč-405]"/>
    <numFmt numFmtId="165" formatCode="[$-405]General"/>
    <numFmt numFmtId="166" formatCode="[$-405]#,##0"/>
    <numFmt numFmtId="167" formatCode="#,##0.0"/>
    <numFmt numFmtId="168" formatCode="[$-405]#,##0.0"/>
    <numFmt numFmtId="169" formatCode="[$]@"/>
  </numFmts>
  <fonts count="23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sz val="10"/>
      <name val="Arial CE"/>
      <family val="2"/>
      <charset val="238"/>
    </font>
    <font>
      <b/>
      <i/>
      <u/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1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1"/>
    </font>
    <font>
      <i/>
      <sz val="12"/>
      <name val="Arial"/>
      <family val="2"/>
      <charset val="238"/>
    </font>
    <font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238"/>
    </font>
    <font>
      <sz val="12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DDDDD"/>
        <bgColor rgb="FFCCFFCC"/>
      </patternFill>
    </fill>
    <fill>
      <patternFill patternType="solid">
        <fgColor rgb="FF92D050"/>
        <bgColor rgb="FFC0C0C0"/>
      </patternFill>
    </fill>
    <fill>
      <patternFill patternType="solid">
        <fgColor rgb="FF93CDDD"/>
        <bgColor rgb="FFC0C0C0"/>
      </patternFill>
    </fill>
    <fill>
      <patternFill patternType="solid">
        <fgColor rgb="FFFFC000"/>
        <bgColor rgb="FFFF99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  <xf numFmtId="164" fontId="4" fillId="0" borderId="0"/>
    <xf numFmtId="165" fontId="5" fillId="0" borderId="0"/>
  </cellStyleXfs>
  <cellXfs count="141">
    <xf numFmtId="0" fontId="0" fillId="0" borderId="0" xfId="0"/>
    <xf numFmtId="165" fontId="6" fillId="0" borderId="0" xfId="6" applyFont="1"/>
    <xf numFmtId="166" fontId="6" fillId="0" borderId="0" xfId="6" applyNumberFormat="1" applyFont="1"/>
    <xf numFmtId="165" fontId="6" fillId="2" borderId="0" xfId="6" applyFont="1" applyFill="1"/>
    <xf numFmtId="166" fontId="0" fillId="0" borderId="0" xfId="0" applyNumberFormat="1" applyFont="1" applyAlignment="1">
      <alignment horizontal="right"/>
    </xf>
    <xf numFmtId="0" fontId="6" fillId="0" borderId="0" xfId="0" applyFont="1"/>
    <xf numFmtId="165" fontId="8" fillId="3" borderId="0" xfId="6" applyFont="1" applyFill="1"/>
    <xf numFmtId="0" fontId="8" fillId="3" borderId="0" xfId="0" applyFont="1" applyFill="1"/>
    <xf numFmtId="166" fontId="8" fillId="3" borderId="0" xfId="6" applyNumberFormat="1" applyFont="1" applyFill="1"/>
    <xf numFmtId="165" fontId="8" fillId="0" borderId="0" xfId="6" applyFont="1" applyAlignment="1">
      <alignment horizontal="center"/>
    </xf>
    <xf numFmtId="165" fontId="9" fillId="0" borderId="0" xfId="6" applyFont="1"/>
    <xf numFmtId="167" fontId="6" fillId="0" borderId="0" xfId="6" applyNumberFormat="1" applyFont="1"/>
    <xf numFmtId="168" fontId="9" fillId="0" borderId="0" xfId="6" applyNumberFormat="1" applyFont="1" applyAlignment="1">
      <alignment horizontal="right" indent="8"/>
    </xf>
    <xf numFmtId="166" fontId="9" fillId="0" borderId="0" xfId="6" applyNumberFormat="1" applyFont="1"/>
    <xf numFmtId="165" fontId="8" fillId="2" borderId="0" xfId="6" applyFont="1" applyFill="1" applyAlignment="1">
      <alignment horizontal="center"/>
    </xf>
    <xf numFmtId="165" fontId="9" fillId="2" borderId="0" xfId="6" applyFont="1" applyFill="1"/>
    <xf numFmtId="165" fontId="7" fillId="2" borderId="0" xfId="6" applyFont="1" applyFill="1"/>
    <xf numFmtId="167" fontId="6" fillId="2" borderId="0" xfId="6" applyNumberFormat="1" applyFont="1" applyFill="1"/>
    <xf numFmtId="168" fontId="9" fillId="2" borderId="0" xfId="6" applyNumberFormat="1" applyFont="1" applyFill="1" applyAlignment="1">
      <alignment horizontal="right" indent="8"/>
    </xf>
    <xf numFmtId="166" fontId="9" fillId="2" borderId="0" xfId="6" applyNumberFormat="1" applyFont="1" applyFill="1"/>
    <xf numFmtId="4" fontId="10" fillId="0" borderId="2" xfId="0" applyNumberFormat="1" applyFont="1" applyBorder="1" applyAlignment="1"/>
    <xf numFmtId="4" fontId="10" fillId="0" borderId="3" xfId="0" applyNumberFormat="1" applyFont="1" applyBorder="1" applyAlignment="1"/>
    <xf numFmtId="3" fontId="6" fillId="0" borderId="1" xfId="2" applyNumberFormat="1" applyFont="1" applyBorder="1" applyAlignment="1">
      <alignment horizontal="center"/>
    </xf>
    <xf numFmtId="166" fontId="9" fillId="0" borderId="1" xfId="6" applyNumberFormat="1" applyFont="1" applyBorder="1" applyAlignment="1">
      <alignment horizontal="center"/>
    </xf>
    <xf numFmtId="168" fontId="8" fillId="0" borderId="1" xfId="6" applyNumberFormat="1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3" fontId="8" fillId="0" borderId="1" xfId="2" applyNumberFormat="1" applyFont="1" applyBorder="1" applyAlignment="1">
      <alignment horizontal="center"/>
    </xf>
    <xf numFmtId="0" fontId="0" fillId="0" borderId="0" xfId="0" applyFont="1"/>
    <xf numFmtId="168" fontId="12" fillId="0" borderId="6" xfId="6" applyNumberFormat="1" applyFont="1" applyBorder="1" applyAlignment="1">
      <alignment horizontal="right" indent="8"/>
    </xf>
    <xf numFmtId="166" fontId="12" fillId="0" borderId="3" xfId="6" applyNumberFormat="1" applyFont="1" applyBorder="1"/>
    <xf numFmtId="166" fontId="13" fillId="0" borderId="2" xfId="6" applyNumberFormat="1" applyFont="1" applyBorder="1"/>
    <xf numFmtId="166" fontId="13" fillId="0" borderId="5" xfId="6" applyNumberFormat="1" applyFont="1" applyBorder="1"/>
    <xf numFmtId="166" fontId="13" fillId="0" borderId="3" xfId="6" applyNumberFormat="1" applyFont="1" applyBorder="1"/>
    <xf numFmtId="165" fontId="13" fillId="0" borderId="0" xfId="6" applyFont="1"/>
    <xf numFmtId="49" fontId="10" fillId="6" borderId="0" xfId="0" applyNumberFormat="1" applyFont="1" applyFill="1" applyBorder="1"/>
    <xf numFmtId="0" fontId="10" fillId="6" borderId="0" xfId="0" applyFont="1" applyFill="1" applyBorder="1"/>
    <xf numFmtId="167" fontId="10" fillId="6" borderId="0" xfId="0" applyNumberFormat="1" applyFont="1" applyFill="1" applyBorder="1"/>
    <xf numFmtId="168" fontId="10" fillId="6" borderId="7" xfId="0" applyNumberFormat="1" applyFont="1" applyFill="1" applyBorder="1" applyAlignment="1">
      <alignment horizontal="right" indent="8"/>
    </xf>
    <xf numFmtId="4" fontId="10" fillId="6" borderId="8" xfId="0" applyNumberFormat="1" applyFont="1" applyFill="1" applyBorder="1"/>
    <xf numFmtId="166" fontId="14" fillId="6" borderId="7" xfId="6" applyNumberFormat="1" applyFont="1" applyFill="1" applyBorder="1"/>
    <xf numFmtId="166" fontId="14" fillId="6" borderId="0" xfId="6" applyNumberFormat="1" applyFont="1" applyFill="1" applyBorder="1"/>
    <xf numFmtId="166" fontId="14" fillId="6" borderId="8" xfId="6" applyNumberFormat="1" applyFont="1" applyFill="1" applyBorder="1"/>
    <xf numFmtId="165" fontId="14" fillId="0" borderId="0" xfId="6" applyFont="1"/>
    <xf numFmtId="49" fontId="10" fillId="0" borderId="0" xfId="0" applyNumberFormat="1" applyFont="1" applyBorder="1"/>
    <xf numFmtId="0" fontId="10" fillId="0" borderId="0" xfId="0" applyFont="1" applyBorder="1"/>
    <xf numFmtId="167" fontId="10" fillId="0" borderId="0" xfId="0" applyNumberFormat="1" applyFont="1" applyBorder="1"/>
    <xf numFmtId="168" fontId="10" fillId="0" borderId="7" xfId="0" applyNumberFormat="1" applyFont="1" applyBorder="1" applyAlignment="1">
      <alignment horizontal="right" indent="8"/>
    </xf>
    <xf numFmtId="4" fontId="10" fillId="4" borderId="8" xfId="0" applyNumberFormat="1" applyFont="1" applyFill="1" applyBorder="1"/>
    <xf numFmtId="166" fontId="14" fillId="0" borderId="7" xfId="6" applyNumberFormat="1" applyFont="1" applyBorder="1"/>
    <xf numFmtId="166" fontId="14" fillId="0" borderId="0" xfId="6" applyNumberFormat="1" applyFont="1" applyBorder="1"/>
    <xf numFmtId="166" fontId="14" fillId="5" borderId="8" xfId="6" applyNumberFormat="1" applyFont="1" applyFill="1" applyBorder="1"/>
    <xf numFmtId="0" fontId="15" fillId="0" borderId="0" xfId="0" applyFont="1" applyBorder="1"/>
    <xf numFmtId="167" fontId="16" fillId="0" borderId="0" xfId="0" applyNumberFormat="1" applyFont="1" applyBorder="1"/>
    <xf numFmtId="168" fontId="16" fillId="0" borderId="7" xfId="0" applyNumberFormat="1" applyFont="1" applyBorder="1" applyAlignment="1">
      <alignment horizontal="right" indent="8"/>
    </xf>
    <xf numFmtId="4" fontId="16" fillId="4" borderId="8" xfId="0" applyNumberFormat="1" applyFont="1" applyFill="1" applyBorder="1"/>
    <xf numFmtId="0" fontId="17" fillId="0" borderId="0" xfId="0" applyFont="1" applyBorder="1"/>
    <xf numFmtId="0" fontId="18" fillId="0" borderId="0" xfId="0" applyFont="1" applyBorder="1"/>
    <xf numFmtId="0" fontId="16" fillId="0" borderId="0" xfId="0" applyFont="1" applyBorder="1"/>
    <xf numFmtId="168" fontId="16" fillId="0" borderId="7" xfId="0" applyNumberFormat="1" applyFont="1" applyBorder="1" applyAlignment="1"/>
    <xf numFmtId="166" fontId="6" fillId="4" borderId="8" xfId="6" applyNumberFormat="1" applyFont="1" applyFill="1" applyBorder="1"/>
    <xf numFmtId="166" fontId="6" fillId="0" borderId="7" xfId="6" applyNumberFormat="1" applyFont="1" applyBorder="1"/>
    <xf numFmtId="166" fontId="16" fillId="0" borderId="0" xfId="6" applyNumberFormat="1" applyFont="1" applyBorder="1"/>
    <xf numFmtId="166" fontId="6" fillId="5" borderId="8" xfId="6" applyNumberFormat="1" applyFont="1" applyFill="1" applyBorder="1"/>
    <xf numFmtId="168" fontId="10" fillId="0" borderId="7" xfId="0" applyNumberFormat="1" applyFont="1" applyBorder="1" applyAlignment="1"/>
    <xf numFmtId="49" fontId="10" fillId="0" borderId="5" xfId="0" applyNumberFormat="1" applyFont="1" applyBorder="1"/>
    <xf numFmtId="0" fontId="0" fillId="0" borderId="5" xfId="0" applyBorder="1"/>
    <xf numFmtId="0" fontId="15" fillId="0" borderId="5" xfId="0" applyFont="1" applyBorder="1" applyAlignment="1"/>
    <xf numFmtId="0" fontId="10" fillId="0" borderId="5" xfId="0" applyFont="1" applyBorder="1" applyAlignment="1"/>
    <xf numFmtId="167" fontId="10" fillId="0" borderId="5" xfId="0" applyNumberFormat="1" applyFont="1" applyBorder="1" applyAlignment="1"/>
    <xf numFmtId="168" fontId="10" fillId="0" borderId="2" xfId="0" applyNumberFormat="1" applyFont="1" applyBorder="1" applyAlignment="1"/>
    <xf numFmtId="166" fontId="6" fillId="4" borderId="3" xfId="6" applyNumberFormat="1" applyFont="1" applyFill="1" applyBorder="1"/>
    <xf numFmtId="166" fontId="14" fillId="0" borderId="2" xfId="6" applyNumberFormat="1" applyFont="1" applyBorder="1"/>
    <xf numFmtId="166" fontId="16" fillId="0" borderId="5" xfId="6" applyNumberFormat="1" applyFont="1" applyBorder="1"/>
    <xf numFmtId="166" fontId="6" fillId="5" borderId="3" xfId="6" applyNumberFormat="1" applyFont="1" applyFill="1" applyBorder="1"/>
    <xf numFmtId="49" fontId="10" fillId="0" borderId="0" xfId="0" applyNumberFormat="1" applyFont="1"/>
    <xf numFmtId="0" fontId="17" fillId="0" borderId="0" xfId="0" applyFont="1" applyAlignment="1"/>
    <xf numFmtId="0" fontId="10" fillId="0" borderId="0" xfId="0" applyFont="1" applyBorder="1" applyAlignment="1"/>
    <xf numFmtId="167" fontId="10" fillId="0" borderId="0" xfId="0" applyNumberFormat="1" applyFont="1" applyBorder="1" applyAlignment="1"/>
    <xf numFmtId="0" fontId="16" fillId="0" borderId="0" xfId="0" applyFont="1"/>
    <xf numFmtId="168" fontId="0" fillId="0" borderId="7" xfId="0" applyNumberFormat="1" applyBorder="1" applyAlignment="1"/>
    <xf numFmtId="0" fontId="15" fillId="0" borderId="5" xfId="0" applyFont="1" applyBorder="1"/>
    <xf numFmtId="167" fontId="0" fillId="0" borderId="5" xfId="0" applyNumberFormat="1" applyBorder="1"/>
    <xf numFmtId="168" fontId="16" fillId="0" borderId="2" xfId="0" applyNumberFormat="1" applyFont="1" applyBorder="1" applyAlignment="1"/>
    <xf numFmtId="0" fontId="0" fillId="0" borderId="0" xfId="0" applyBorder="1"/>
    <xf numFmtId="167" fontId="0" fillId="0" borderId="0" xfId="0" applyNumberFormat="1" applyBorder="1"/>
    <xf numFmtId="0" fontId="16" fillId="0" borderId="0" xfId="0" applyFont="1" applyAlignment="1"/>
    <xf numFmtId="0" fontId="19" fillId="0" borderId="0" xfId="0" applyFont="1" applyAlignment="1"/>
    <xf numFmtId="0" fontId="1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168" fontId="16" fillId="0" borderId="0" xfId="0" applyNumberFormat="1" applyFont="1" applyBorder="1" applyAlignment="1">
      <alignment horizontal="right"/>
    </xf>
    <xf numFmtId="0" fontId="6" fillId="0" borderId="7" xfId="0" applyFont="1" applyBorder="1" applyAlignment="1"/>
    <xf numFmtId="4" fontId="20" fillId="0" borderId="7" xfId="0" applyNumberFormat="1" applyFont="1" applyBorder="1" applyAlignment="1">
      <alignment wrapText="1"/>
    </xf>
    <xf numFmtId="167" fontId="16" fillId="0" borderId="0" xfId="0" applyNumberFormat="1" applyFont="1" applyBorder="1" applyAlignment="1">
      <alignment horizontal="right"/>
    </xf>
    <xf numFmtId="166" fontId="6" fillId="0" borderId="7" xfId="6" applyNumberFormat="1" applyFont="1" applyBorder="1" applyAlignment="1"/>
    <xf numFmtId="166" fontId="6" fillId="0" borderId="2" xfId="6" applyNumberFormat="1" applyFont="1" applyBorder="1" applyAlignment="1"/>
    <xf numFmtId="0" fontId="16" fillId="0" borderId="0" xfId="0" applyFont="1" applyAlignment="1">
      <alignment vertical="center" wrapText="1"/>
    </xf>
    <xf numFmtId="165" fontId="6" fillId="0" borderId="0" xfId="6" applyFont="1" applyBorder="1"/>
    <xf numFmtId="167" fontId="6" fillId="0" borderId="0" xfId="6" applyNumberFormat="1" applyFont="1" applyBorder="1"/>
    <xf numFmtId="3" fontId="16" fillId="0" borderId="7" xfId="0" applyNumberFormat="1" applyFont="1" applyBorder="1"/>
    <xf numFmtId="0" fontId="21" fillId="0" borderId="9" xfId="0" applyFont="1" applyBorder="1"/>
    <xf numFmtId="0" fontId="0" fillId="0" borderId="9" xfId="0" applyBorder="1"/>
    <xf numFmtId="0" fontId="16" fillId="0" borderId="9" xfId="0" applyFont="1" applyBorder="1" applyAlignment="1">
      <alignment wrapText="1"/>
    </xf>
    <xf numFmtId="167" fontId="0" fillId="0" borderId="9" xfId="0" applyNumberFormat="1" applyBorder="1"/>
    <xf numFmtId="168" fontId="0" fillId="0" borderId="10" xfId="0" applyNumberFormat="1" applyBorder="1" applyAlignment="1"/>
    <xf numFmtId="4" fontId="16" fillId="4" borderId="11" xfId="0" applyNumberFormat="1" applyFont="1" applyFill="1" applyBorder="1"/>
    <xf numFmtId="166" fontId="6" fillId="0" borderId="10" xfId="6" applyNumberFormat="1" applyFont="1" applyBorder="1"/>
    <xf numFmtId="166" fontId="16" fillId="0" borderId="9" xfId="6" applyNumberFormat="1" applyFont="1" applyBorder="1"/>
    <xf numFmtId="166" fontId="6" fillId="5" borderId="11" xfId="6" applyNumberFormat="1" applyFont="1" applyFill="1" applyBorder="1"/>
    <xf numFmtId="49" fontId="10" fillId="4" borderId="5" xfId="0" applyNumberFormat="1" applyFont="1" applyFill="1" applyBorder="1"/>
    <xf numFmtId="0" fontId="16" fillId="4" borderId="5" xfId="0" applyFont="1" applyFill="1" applyBorder="1"/>
    <xf numFmtId="0" fontId="10" fillId="4" borderId="5" xfId="0" applyFont="1" applyFill="1" applyBorder="1"/>
    <xf numFmtId="167" fontId="16" fillId="4" borderId="5" xfId="0" applyNumberFormat="1" applyFont="1" applyFill="1" applyBorder="1"/>
    <xf numFmtId="166" fontId="6" fillId="4" borderId="2" xfId="6" applyNumberFormat="1" applyFont="1" applyFill="1" applyBorder="1"/>
    <xf numFmtId="166" fontId="6" fillId="4" borderId="5" xfId="6" applyNumberFormat="1" applyFont="1" applyFill="1" applyBorder="1"/>
    <xf numFmtId="0" fontId="6" fillId="4" borderId="3" xfId="0" applyFont="1" applyFill="1" applyBorder="1"/>
    <xf numFmtId="49" fontId="10" fillId="5" borderId="5" xfId="0" applyNumberFormat="1" applyFont="1" applyFill="1" applyBorder="1"/>
    <xf numFmtId="0" fontId="16" fillId="5" borderId="5" xfId="0" applyFont="1" applyFill="1" applyBorder="1"/>
    <xf numFmtId="0" fontId="10" fillId="5" borderId="5" xfId="0" applyFont="1" applyFill="1" applyBorder="1"/>
    <xf numFmtId="167" fontId="16" fillId="5" borderId="5" xfId="0" applyNumberFormat="1" applyFont="1" applyFill="1" applyBorder="1"/>
    <xf numFmtId="168" fontId="16" fillId="5" borderId="12" xfId="0" applyNumberFormat="1" applyFont="1" applyFill="1" applyBorder="1" applyAlignment="1">
      <alignment horizontal="right" indent="8"/>
    </xf>
    <xf numFmtId="4" fontId="10" fillId="5" borderId="5" xfId="0" applyNumberFormat="1" applyFont="1" applyFill="1" applyBorder="1"/>
    <xf numFmtId="49" fontId="10" fillId="2" borderId="13" xfId="0" applyNumberFormat="1" applyFont="1" applyFill="1" applyBorder="1"/>
    <xf numFmtId="0" fontId="16" fillId="2" borderId="13" xfId="0" applyFont="1" applyFill="1" applyBorder="1"/>
    <xf numFmtId="0" fontId="10" fillId="2" borderId="13" xfId="0" applyFont="1" applyFill="1" applyBorder="1"/>
    <xf numFmtId="168" fontId="16" fillId="0" borderId="0" xfId="0" applyNumberFormat="1" applyFont="1" applyBorder="1" applyAlignment="1">
      <alignment horizontal="right" indent="8"/>
    </xf>
    <xf numFmtId="4" fontId="10" fillId="0" borderId="0" xfId="0" applyNumberFormat="1" applyFont="1" applyBorder="1"/>
    <xf numFmtId="169" fontId="8" fillId="0" borderId="0" xfId="6" applyNumberFormat="1" applyFont="1" applyBorder="1" applyAlignment="1">
      <alignment horizontal="center"/>
    </xf>
    <xf numFmtId="168" fontId="6" fillId="0" borderId="0" xfId="6" applyNumberFormat="1" applyFont="1" applyBorder="1" applyAlignment="1">
      <alignment horizontal="right" indent="8"/>
    </xf>
    <xf numFmtId="0" fontId="22" fillId="0" borderId="0" xfId="0" applyFont="1"/>
    <xf numFmtId="165" fontId="7" fillId="2" borderId="0" xfId="6" applyFont="1" applyFill="1" applyBorder="1" applyAlignment="1">
      <alignment horizontal="center" vertical="center" wrapText="1"/>
    </xf>
    <xf numFmtId="4" fontId="10" fillId="2" borderId="13" xfId="0" applyNumberFormat="1" applyFont="1" applyFill="1" applyBorder="1" applyAlignment="1">
      <alignment horizontal="center"/>
    </xf>
    <xf numFmtId="165" fontId="8" fillId="0" borderId="1" xfId="6" applyFont="1" applyBorder="1" applyAlignment="1">
      <alignment horizontal="center"/>
    </xf>
    <xf numFmtId="4" fontId="10" fillId="4" borderId="4" xfId="0" applyNumberFormat="1" applyFont="1" applyFill="1" applyBorder="1" applyAlignment="1">
      <alignment horizontal="center"/>
    </xf>
    <xf numFmtId="3" fontId="10" fillId="5" borderId="1" xfId="0" applyNumberFormat="1" applyFont="1" applyFill="1" applyBorder="1" applyAlignment="1">
      <alignment horizontal="center"/>
    </xf>
    <xf numFmtId="165" fontId="11" fillId="0" borderId="5" xfId="6" applyFont="1" applyBorder="1" applyAlignment="1">
      <alignment horizontal="center"/>
    </xf>
    <xf numFmtId="4" fontId="16" fillId="4" borderId="1" xfId="0" applyNumberFormat="1" applyFont="1" applyFill="1" applyBorder="1" applyAlignment="1">
      <alignment horizontal="center"/>
    </xf>
    <xf numFmtId="4" fontId="16" fillId="5" borderId="1" xfId="0" applyNumberFormat="1" applyFont="1" applyFill="1" applyBorder="1" applyAlignment="1">
      <alignment horizontal="center"/>
    </xf>
    <xf numFmtId="165" fontId="8" fillId="0" borderId="6" xfId="6" applyFont="1" applyBorder="1" applyAlignment="1">
      <alignment horizontal="center" wrapText="1"/>
    </xf>
    <xf numFmtId="165" fontId="8" fillId="0" borderId="14" xfId="6" applyFont="1" applyBorder="1" applyAlignment="1">
      <alignment horizontal="center" wrapText="1"/>
    </xf>
    <xf numFmtId="165" fontId="8" fillId="0" borderId="4" xfId="6" applyFont="1" applyBorder="1" applyAlignment="1">
      <alignment horizontal="center" wrapText="1"/>
    </xf>
    <xf numFmtId="167" fontId="8" fillId="0" borderId="1" xfId="6" applyNumberFormat="1" applyFont="1" applyBorder="1" applyAlignment="1">
      <alignment horizontal="center"/>
    </xf>
  </cellXfs>
  <cellStyles count="7">
    <cellStyle name="Excel Built-in Normal" xfId="6" xr:uid="{00000000-0005-0000-0000-000000000000}"/>
    <cellStyle name="Heading1" xfId="1" xr:uid="{00000000-0005-0000-0000-000001000000}"/>
    <cellStyle name="Normal 2" xfId="2" xr:uid="{00000000-0005-0000-0000-000002000000}"/>
    <cellStyle name="Normal 2 2" xfId="3" xr:uid="{00000000-0005-0000-0000-000003000000}"/>
    <cellStyle name="Normální" xfId="0" builtinId="0"/>
    <cellStyle name="Result" xfId="4" xr:uid="{00000000-0005-0000-0000-000006000000}"/>
    <cellStyle name="Result2" xfId="5" xr:uid="{00000000-0005-0000-0000-000007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4"/>
  <sheetViews>
    <sheetView tabSelected="1" view="pageBreakPreview" zoomScale="75" zoomScaleNormal="100" zoomScalePageLayoutView="75" workbookViewId="0">
      <selection activeCell="B2" sqref="B2"/>
    </sheetView>
  </sheetViews>
  <sheetFormatPr defaultColWidth="11" defaultRowHeight="15"/>
  <cols>
    <col min="1" max="1" width="11" style="1"/>
    <col min="2" max="2" width="45.875" style="1" customWidth="1"/>
    <col min="3" max="5" width="11" style="1"/>
    <col min="6" max="6" width="13.125" style="2" customWidth="1"/>
    <col min="7" max="1024" width="11" style="1"/>
  </cols>
  <sheetData>
    <row r="1" spans="1:6" ht="19.7" customHeight="1">
      <c r="A1" s="3"/>
      <c r="B1" s="129" t="s">
        <v>0</v>
      </c>
      <c r="C1" s="129"/>
      <c r="D1" s="129"/>
      <c r="E1" s="129"/>
      <c r="F1" s="129"/>
    </row>
    <row r="2" spans="1:6">
      <c r="F2" s="4" t="s">
        <v>1</v>
      </c>
    </row>
    <row r="3" spans="1:6">
      <c r="A3" s="1">
        <v>1</v>
      </c>
      <c r="B3" s="5" t="s">
        <v>2</v>
      </c>
      <c r="F3" s="2">
        <f>Detail!G71</f>
        <v>0</v>
      </c>
    </row>
    <row r="5" spans="1:6">
      <c r="A5" s="1">
        <v>2</v>
      </c>
      <c r="B5" s="5" t="s">
        <v>3</v>
      </c>
      <c r="D5" s="5" t="s">
        <v>4</v>
      </c>
      <c r="E5" s="1">
        <v>2</v>
      </c>
      <c r="F5" s="2">
        <f>F3*E5/100</f>
        <v>0</v>
      </c>
    </row>
    <row r="7" spans="1:6">
      <c r="A7" s="1">
        <v>3</v>
      </c>
      <c r="B7" s="5" t="s">
        <v>5</v>
      </c>
      <c r="F7" s="2">
        <f>Detail!I72</f>
        <v>0</v>
      </c>
    </row>
    <row r="9" spans="1:6">
      <c r="A9" s="1">
        <v>4</v>
      </c>
      <c r="B9" s="5" t="s">
        <v>6</v>
      </c>
      <c r="D9" s="5" t="s">
        <v>4</v>
      </c>
      <c r="E9" s="1">
        <v>1.5</v>
      </c>
      <c r="F9" s="2">
        <f>SUM(F3,F5,F7)*E9/100</f>
        <v>0</v>
      </c>
    </row>
    <row r="11" spans="1:6">
      <c r="A11" s="1">
        <v>5</v>
      </c>
      <c r="B11" s="5" t="s">
        <v>7</v>
      </c>
      <c r="F11" s="2">
        <v>0</v>
      </c>
    </row>
    <row r="14" spans="1:6" ht="15.75">
      <c r="A14" s="6">
        <v>7</v>
      </c>
      <c r="B14" s="7" t="s">
        <v>8</v>
      </c>
      <c r="C14" s="6"/>
      <c r="D14" s="6"/>
      <c r="E14" s="6"/>
      <c r="F14" s="8">
        <f>SUM(F3:F13)</f>
        <v>0</v>
      </c>
    </row>
  </sheetData>
  <mergeCells count="1">
    <mergeCell ref="B1:F1"/>
  </mergeCells>
  <printOptions horizontalCentered="1"/>
  <pageMargins left="0.70866141732283472" right="0.70866141732283472" top="1.1417322834645669" bottom="1.0236220472440944" header="0.74803149606299213" footer="0.31496062992125984"/>
  <pageSetup paperSize="9" firstPageNumber="0" fitToHeight="7" orientation="landscape" horizontalDpi="300" verticalDpi="300" r:id="rId1"/>
  <headerFooter>
    <oddHeader>&amp;CPrepared by via electra &amp;D&amp;RPage &amp;P</oddHeader>
    <oddFooter>&amp;C&amp;"Calibri,Běžné"&amp;12&amp;F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75"/>
  <sheetViews>
    <sheetView view="pageBreakPreview" topLeftCell="A31" zoomScale="70" zoomScaleNormal="70" zoomScaleSheetLayoutView="70" zoomScalePageLayoutView="75" workbookViewId="0">
      <selection activeCell="G65" sqref="G65"/>
    </sheetView>
  </sheetViews>
  <sheetFormatPr defaultColWidth="11" defaultRowHeight="15.75"/>
  <cols>
    <col min="1" max="1" width="11.125" style="9" customWidth="1"/>
    <col min="2" max="2" width="17.5" style="10" bestFit="1" customWidth="1"/>
    <col min="3" max="3" width="17" style="10" bestFit="1" customWidth="1"/>
    <col min="4" max="4" width="92.125" style="10" customWidth="1"/>
    <col min="5" max="5" width="11" style="1"/>
    <col min="6" max="6" width="11" style="11"/>
    <col min="7" max="7" width="14.625" style="12" customWidth="1"/>
    <col min="8" max="8" width="15.875" style="13" customWidth="1"/>
    <col min="9" max="9" width="11" style="13"/>
    <col min="10" max="10" width="19.625" style="13" customWidth="1"/>
    <col min="11" max="11" width="13.5" style="13" customWidth="1"/>
    <col min="12" max="1023" width="11" style="10"/>
    <col min="1024" max="1025" width="8.875" customWidth="1"/>
  </cols>
  <sheetData>
    <row r="1" spans="1:1025" ht="20.25">
      <c r="A1" s="14"/>
      <c r="B1" s="15"/>
      <c r="C1" s="15"/>
      <c r="D1" s="16" t="s">
        <v>9</v>
      </c>
      <c r="E1" s="3"/>
      <c r="F1" s="17"/>
      <c r="G1" s="18"/>
      <c r="H1" s="19"/>
      <c r="I1" s="19"/>
      <c r="J1" s="19"/>
      <c r="K1" s="19"/>
    </row>
    <row r="2" spans="1:1025" ht="15" customHeight="1">
      <c r="A2" s="131" t="s">
        <v>10</v>
      </c>
      <c r="B2" s="131" t="s">
        <v>64</v>
      </c>
      <c r="C2" s="137" t="s">
        <v>63</v>
      </c>
      <c r="D2" s="131" t="s">
        <v>11</v>
      </c>
      <c r="E2" s="131" t="s">
        <v>12</v>
      </c>
      <c r="F2" s="140" t="s">
        <v>13</v>
      </c>
      <c r="G2" s="20"/>
      <c r="H2" s="21"/>
      <c r="I2" s="22" t="s">
        <v>14</v>
      </c>
      <c r="J2" s="22">
        <v>300</v>
      </c>
      <c r="K2" s="23" t="s">
        <v>15</v>
      </c>
    </row>
    <row r="3" spans="1:1025" ht="14.1" customHeight="1">
      <c r="A3" s="131"/>
      <c r="B3" s="131"/>
      <c r="C3" s="138"/>
      <c r="D3" s="131"/>
      <c r="E3" s="131"/>
      <c r="F3" s="140"/>
      <c r="G3" s="132" t="s">
        <v>2</v>
      </c>
      <c r="H3" s="132"/>
      <c r="I3" s="133" t="s">
        <v>5</v>
      </c>
      <c r="J3" s="133"/>
      <c r="K3" s="133"/>
    </row>
    <row r="4" spans="1:1025" s="1" customFormat="1">
      <c r="A4" s="131"/>
      <c r="B4" s="131"/>
      <c r="C4" s="139"/>
      <c r="D4" s="131"/>
      <c r="E4" s="131"/>
      <c r="F4" s="140"/>
      <c r="G4" s="24" t="s">
        <v>16</v>
      </c>
      <c r="H4" s="25" t="s">
        <v>17</v>
      </c>
      <c r="I4" s="26" t="s">
        <v>18</v>
      </c>
      <c r="J4" s="26" t="s">
        <v>16</v>
      </c>
      <c r="K4" s="26" t="s">
        <v>17</v>
      </c>
      <c r="AMJ4" s="27"/>
      <c r="AMK4" s="27"/>
    </row>
    <row r="5" spans="1:1025" s="33" customFormat="1" ht="12.75">
      <c r="A5" s="134"/>
      <c r="B5" s="134"/>
      <c r="C5" s="134"/>
      <c r="D5" s="134"/>
      <c r="E5" s="134"/>
      <c r="F5" s="134"/>
      <c r="G5" s="28" t="s">
        <v>1</v>
      </c>
      <c r="H5" s="29" t="s">
        <v>1</v>
      </c>
      <c r="I5" s="30"/>
      <c r="J5" s="31"/>
      <c r="K5" s="32"/>
    </row>
    <row r="6" spans="1:1025" s="42" customFormat="1">
      <c r="A6" s="34"/>
      <c r="B6" s="35"/>
      <c r="C6" s="35"/>
      <c r="D6" s="35" t="s">
        <v>61</v>
      </c>
      <c r="E6" s="35"/>
      <c r="F6" s="36"/>
      <c r="G6" s="37"/>
      <c r="H6" s="38"/>
      <c r="I6" s="39"/>
      <c r="J6" s="40"/>
      <c r="K6" s="41"/>
    </row>
    <row r="7" spans="1:1025" s="42" customFormat="1">
      <c r="A7" s="43"/>
      <c r="B7" s="44"/>
      <c r="C7" s="44"/>
      <c r="D7" s="44"/>
      <c r="E7" s="44"/>
      <c r="F7" s="45"/>
      <c r="G7" s="46"/>
      <c r="H7" s="47"/>
      <c r="I7" s="48"/>
      <c r="J7" s="49"/>
      <c r="K7" s="50"/>
    </row>
    <row r="8" spans="1:1025" s="42" customFormat="1">
      <c r="A8" s="43" t="s">
        <v>19</v>
      </c>
      <c r="B8" s="44"/>
      <c r="C8" s="44"/>
      <c r="D8" s="51" t="s">
        <v>20</v>
      </c>
      <c r="E8" s="44"/>
      <c r="F8" s="52"/>
      <c r="G8" s="53"/>
      <c r="H8" s="54"/>
      <c r="I8" s="48"/>
      <c r="J8" s="49"/>
      <c r="K8" s="50"/>
    </row>
    <row r="9" spans="1:1025" s="42" customFormat="1">
      <c r="A9" s="43" t="s">
        <v>21</v>
      </c>
      <c r="B9" s="44"/>
      <c r="C9" s="44"/>
      <c r="D9" s="55" t="s">
        <v>22</v>
      </c>
      <c r="E9" s="44"/>
      <c r="F9" s="52"/>
      <c r="G9" s="53"/>
      <c r="H9" s="54"/>
      <c r="I9" s="48"/>
      <c r="J9" s="49"/>
      <c r="K9" s="50"/>
    </row>
    <row r="10" spans="1:1025" s="42" customFormat="1">
      <c r="A10" s="43"/>
      <c r="B10" s="128" t="s">
        <v>66</v>
      </c>
      <c r="C10" t="s">
        <v>68</v>
      </c>
      <c r="D10" s="56" t="s">
        <v>23</v>
      </c>
      <c r="E10" s="57" t="s">
        <v>24</v>
      </c>
      <c r="F10" s="52">
        <v>165</v>
      </c>
      <c r="G10" s="58"/>
      <c r="H10" s="59">
        <f>F10*G10</f>
        <v>0</v>
      </c>
      <c r="I10" s="60"/>
      <c r="J10" s="49"/>
      <c r="K10" s="62">
        <f>J10*F10</f>
        <v>0</v>
      </c>
    </row>
    <row r="11" spans="1:1025" s="42" customFormat="1">
      <c r="A11" s="43"/>
      <c r="B11" s="44"/>
      <c r="C11" s="57" t="s">
        <v>65</v>
      </c>
      <c r="D11" s="57" t="s">
        <v>25</v>
      </c>
      <c r="E11" s="57" t="s">
        <v>26</v>
      </c>
      <c r="F11" s="52">
        <v>1</v>
      </c>
      <c r="G11" s="58"/>
      <c r="H11" s="59">
        <f>F11*G11</f>
        <v>0</v>
      </c>
      <c r="I11" s="60"/>
      <c r="J11" s="49"/>
      <c r="K11" s="62">
        <f>J11*F11</f>
        <v>0</v>
      </c>
    </row>
    <row r="12" spans="1:1025" s="42" customFormat="1">
      <c r="A12" s="43" t="s">
        <v>27</v>
      </c>
      <c r="B12" s="44"/>
      <c r="C12" s="44"/>
      <c r="D12" s="55" t="s">
        <v>28</v>
      </c>
      <c r="E12" s="57" t="s">
        <v>29</v>
      </c>
      <c r="F12" s="52">
        <v>1</v>
      </c>
      <c r="G12" s="58"/>
      <c r="H12" s="59">
        <f>F12*G12</f>
        <v>0</v>
      </c>
      <c r="I12" s="60"/>
      <c r="J12" s="49"/>
      <c r="K12" s="62">
        <f>J12*F12</f>
        <v>0</v>
      </c>
    </row>
    <row r="13" spans="1:1025" s="42" customFormat="1">
      <c r="A13" s="43"/>
      <c r="B13" s="44"/>
      <c r="C13" s="44"/>
      <c r="D13" s="57"/>
      <c r="E13" s="44"/>
      <c r="F13" s="45"/>
      <c r="G13" s="63"/>
      <c r="H13" s="59"/>
      <c r="I13" s="48"/>
      <c r="J13" s="61"/>
      <c r="K13" s="62"/>
    </row>
    <row r="14" spans="1:1025" s="42" customFormat="1">
      <c r="A14" s="64" t="s">
        <v>30</v>
      </c>
      <c r="B14" s="65"/>
      <c r="C14" s="65"/>
      <c r="D14" s="66" t="s">
        <v>31</v>
      </c>
      <c r="E14" s="67"/>
      <c r="F14" s="68"/>
      <c r="G14" s="69"/>
      <c r="H14" s="70"/>
      <c r="I14" s="71"/>
      <c r="J14" s="72"/>
      <c r="K14" s="73"/>
    </row>
    <row r="15" spans="1:1025" s="42" customFormat="1">
      <c r="A15" s="74" t="s">
        <v>32</v>
      </c>
      <c r="D15" s="75" t="s">
        <v>22</v>
      </c>
      <c r="E15" s="76"/>
      <c r="F15" s="77"/>
      <c r="G15" s="63"/>
      <c r="H15" s="59"/>
      <c r="I15" s="48"/>
      <c r="J15" s="61"/>
      <c r="K15" s="62"/>
    </row>
    <row r="16" spans="1:1025" s="42" customFormat="1">
      <c r="A16" s="43"/>
      <c r="B16" s="44"/>
      <c r="C16" s="57" t="s">
        <v>65</v>
      </c>
      <c r="D16" s="57" t="s">
        <v>33</v>
      </c>
      <c r="E16" s="57" t="s">
        <v>24</v>
      </c>
      <c r="F16" s="52">
        <v>150</v>
      </c>
      <c r="G16" s="58"/>
      <c r="H16" s="59">
        <f>F16*G16</f>
        <v>0</v>
      </c>
      <c r="I16" s="60"/>
      <c r="J16" s="61"/>
      <c r="K16" s="62">
        <f>J16*F16</f>
        <v>0</v>
      </c>
    </row>
    <row r="17" spans="1:1025" s="42" customFormat="1">
      <c r="A17" s="43"/>
      <c r="B17" s="44"/>
      <c r="C17" s="57" t="s">
        <v>65</v>
      </c>
      <c r="D17" s="57" t="s">
        <v>34</v>
      </c>
      <c r="E17" s="57" t="s">
        <v>26</v>
      </c>
      <c r="F17" s="52">
        <v>1</v>
      </c>
      <c r="G17" s="58"/>
      <c r="H17" s="59">
        <f>F17*G17</f>
        <v>0</v>
      </c>
      <c r="I17" s="60"/>
      <c r="J17" s="61"/>
      <c r="K17" s="62">
        <f>J17*F17</f>
        <v>0</v>
      </c>
    </row>
    <row r="18" spans="1:1025" s="42" customFormat="1">
      <c r="A18" s="74" t="s">
        <v>35</v>
      </c>
      <c r="D18" s="55" t="s">
        <v>36</v>
      </c>
      <c r="E18" s="1" t="s">
        <v>29</v>
      </c>
      <c r="F18" s="11">
        <v>1</v>
      </c>
      <c r="G18" s="58"/>
      <c r="H18" s="59"/>
      <c r="I18" s="60"/>
      <c r="J18" s="61"/>
      <c r="K18" s="62">
        <f>J18*F18</f>
        <v>0</v>
      </c>
    </row>
    <row r="19" spans="1:1025" s="42" customFormat="1">
      <c r="A19" s="74"/>
      <c r="B19" s="78"/>
      <c r="C19" s="78"/>
      <c r="D19" s="78"/>
      <c r="E19" s="57"/>
      <c r="F19" s="52"/>
      <c r="G19" s="79"/>
      <c r="H19" s="54"/>
      <c r="I19" s="48"/>
      <c r="J19" s="61"/>
      <c r="K19" s="62"/>
    </row>
    <row r="20" spans="1:1025" s="42" customFormat="1">
      <c r="A20" s="64" t="s">
        <v>37</v>
      </c>
      <c r="B20" s="65"/>
      <c r="C20" s="65"/>
      <c r="D20" s="80" t="s">
        <v>38</v>
      </c>
      <c r="E20" s="65"/>
      <c r="F20" s="81"/>
      <c r="G20" s="82"/>
      <c r="H20" s="70"/>
      <c r="I20" s="71"/>
      <c r="J20" s="72"/>
      <c r="K20" s="73"/>
    </row>
    <row r="21" spans="1:1025" s="42" customFormat="1">
      <c r="A21" s="74" t="s">
        <v>39</v>
      </c>
      <c r="D21" s="75" t="s">
        <v>22</v>
      </c>
      <c r="E21" s="83"/>
      <c r="F21" s="84"/>
      <c r="G21" s="58"/>
      <c r="H21" s="59"/>
      <c r="I21" s="48"/>
      <c r="J21" s="61"/>
      <c r="K21" s="62"/>
    </row>
    <row r="22" spans="1:1025" s="42" customFormat="1">
      <c r="A22" s="74"/>
      <c r="C22" s="57" t="s">
        <v>65</v>
      </c>
      <c r="D22" s="85" t="s">
        <v>40</v>
      </c>
      <c r="E22" s="83" t="s">
        <v>29</v>
      </c>
      <c r="F22" s="84">
        <v>1</v>
      </c>
      <c r="G22" s="58"/>
      <c r="H22" s="59">
        <f t="shared" ref="H22:H29" si="0">F22*G22</f>
        <v>0</v>
      </c>
      <c r="I22" s="48"/>
      <c r="J22" s="61"/>
      <c r="K22" s="62">
        <f t="shared" ref="K22:K29" si="1">J22*F22</f>
        <v>0</v>
      </c>
    </row>
    <row r="23" spans="1:1025" s="42" customFormat="1">
      <c r="A23" s="74"/>
      <c r="C23" s="57" t="s">
        <v>65</v>
      </c>
      <c r="D23" s="86" t="s">
        <v>41</v>
      </c>
      <c r="E23" s="83" t="s">
        <v>29</v>
      </c>
      <c r="F23" s="84">
        <v>3</v>
      </c>
      <c r="G23" s="58"/>
      <c r="H23" s="59">
        <f t="shared" si="0"/>
        <v>0</v>
      </c>
      <c r="I23" s="48"/>
      <c r="J23" s="61"/>
      <c r="K23" s="62">
        <f t="shared" si="1"/>
        <v>0</v>
      </c>
    </row>
    <row r="24" spans="1:1025" s="42" customFormat="1">
      <c r="A24" s="74"/>
      <c r="C24" s="57" t="s">
        <v>65</v>
      </c>
      <c r="D24" s="86" t="s">
        <v>42</v>
      </c>
      <c r="E24" s="83" t="s">
        <v>29</v>
      </c>
      <c r="F24" s="84">
        <v>3</v>
      </c>
      <c r="G24" s="58"/>
      <c r="H24" s="59">
        <f t="shared" si="0"/>
        <v>0</v>
      </c>
      <c r="I24" s="48"/>
      <c r="J24" s="61"/>
      <c r="K24" s="62">
        <f t="shared" si="1"/>
        <v>0</v>
      </c>
    </row>
    <row r="25" spans="1:1025" s="1" customFormat="1">
      <c r="A25" s="74"/>
      <c r="B25" s="87"/>
      <c r="C25" s="57" t="s">
        <v>65</v>
      </c>
      <c r="D25" s="88" t="s">
        <v>43</v>
      </c>
      <c r="E25" s="88" t="s">
        <v>44</v>
      </c>
      <c r="F25" s="89">
        <v>5</v>
      </c>
      <c r="G25" s="90"/>
      <c r="H25" s="59">
        <f t="shared" si="0"/>
        <v>0</v>
      </c>
      <c r="I25" s="91"/>
      <c r="J25" s="61"/>
      <c r="K25" s="62">
        <f t="shared" si="1"/>
        <v>0</v>
      </c>
      <c r="AMJ25" s="5"/>
      <c r="AMK25" s="5"/>
    </row>
    <row r="26" spans="1:1025" s="1" customFormat="1">
      <c r="A26" s="74"/>
      <c r="B26" s="87"/>
      <c r="C26" s="57" t="s">
        <v>65</v>
      </c>
      <c r="D26" s="88" t="s">
        <v>45</v>
      </c>
      <c r="E26" s="88" t="s">
        <v>44</v>
      </c>
      <c r="F26" s="89">
        <v>72</v>
      </c>
      <c r="G26" s="90"/>
      <c r="H26" s="59">
        <f t="shared" si="0"/>
        <v>0</v>
      </c>
      <c r="I26" s="91"/>
      <c r="J26" s="61"/>
      <c r="K26" s="62">
        <f t="shared" si="1"/>
        <v>0</v>
      </c>
      <c r="AMJ26" s="5"/>
      <c r="AMK26" s="5"/>
    </row>
    <row r="27" spans="1:1025" s="1" customFormat="1">
      <c r="A27" s="74"/>
      <c r="B27" s="87"/>
      <c r="C27" s="57" t="s">
        <v>65</v>
      </c>
      <c r="D27" s="88" t="s">
        <v>46</v>
      </c>
      <c r="E27" s="88" t="s">
        <v>44</v>
      </c>
      <c r="F27" s="89">
        <v>72</v>
      </c>
      <c r="G27" s="90"/>
      <c r="H27" s="59">
        <f t="shared" si="0"/>
        <v>0</v>
      </c>
      <c r="I27" s="91"/>
      <c r="J27" s="61"/>
      <c r="K27" s="62">
        <f t="shared" si="1"/>
        <v>0</v>
      </c>
      <c r="AMJ27" s="5"/>
      <c r="AMK27" s="5"/>
    </row>
    <row r="28" spans="1:1025" s="1" customFormat="1">
      <c r="A28" s="74"/>
      <c r="B28" s="87"/>
      <c r="C28" s="57" t="s">
        <v>65</v>
      </c>
      <c r="D28" s="88" t="s">
        <v>47</v>
      </c>
      <c r="E28" s="88" t="s">
        <v>24</v>
      </c>
      <c r="F28" s="89">
        <v>150</v>
      </c>
      <c r="G28" s="90"/>
      <c r="H28" s="59">
        <f t="shared" si="0"/>
        <v>0</v>
      </c>
      <c r="I28" s="91"/>
      <c r="J28" s="61"/>
      <c r="K28" s="62">
        <f t="shared" si="1"/>
        <v>0</v>
      </c>
      <c r="AMJ28" s="5"/>
      <c r="AMK28" s="5"/>
    </row>
    <row r="29" spans="1:1025" s="1" customFormat="1">
      <c r="A29" s="74" t="s">
        <v>48</v>
      </c>
      <c r="B29" s="87"/>
      <c r="C29" s="87"/>
      <c r="D29" s="55" t="s">
        <v>36</v>
      </c>
      <c r="E29" s="57" t="s">
        <v>29</v>
      </c>
      <c r="F29" s="92">
        <v>1</v>
      </c>
      <c r="G29" s="90"/>
      <c r="H29" s="59">
        <f t="shared" si="0"/>
        <v>0</v>
      </c>
      <c r="I29" s="60"/>
      <c r="J29" s="61"/>
      <c r="K29" s="62">
        <f t="shared" si="1"/>
        <v>0</v>
      </c>
      <c r="AMJ29" s="5"/>
      <c r="AMK29" s="5"/>
    </row>
    <row r="30" spans="1:1025" s="42" customFormat="1">
      <c r="A30" s="74"/>
      <c r="D30" s="55"/>
      <c r="E30" s="57"/>
      <c r="F30" s="52"/>
      <c r="G30" s="93"/>
      <c r="H30" s="59"/>
      <c r="I30" s="48"/>
      <c r="J30" s="61"/>
      <c r="K30" s="62"/>
    </row>
    <row r="31" spans="1:1025" s="42" customFormat="1">
      <c r="A31" s="64" t="s">
        <v>49</v>
      </c>
      <c r="B31" s="65"/>
      <c r="C31" s="65"/>
      <c r="D31" s="66" t="s">
        <v>70</v>
      </c>
      <c r="E31" s="67"/>
      <c r="F31" s="68"/>
      <c r="G31" s="94"/>
      <c r="H31" s="70"/>
      <c r="I31" s="71"/>
      <c r="J31" s="72"/>
      <c r="K31" s="73"/>
    </row>
    <row r="32" spans="1:1025" s="42" customFormat="1">
      <c r="A32" s="74" t="s">
        <v>51</v>
      </c>
      <c r="D32" s="75" t="s">
        <v>22</v>
      </c>
      <c r="E32" s="76"/>
      <c r="F32" s="77"/>
      <c r="G32" s="93"/>
      <c r="H32" s="59"/>
      <c r="I32" s="48"/>
      <c r="J32" s="61"/>
      <c r="K32" s="62"/>
    </row>
    <row r="33" spans="1:11" s="42" customFormat="1" ht="24.75" customHeight="1">
      <c r="A33" s="74"/>
      <c r="C33" s="57" t="s">
        <v>65</v>
      </c>
      <c r="D33" s="95" t="s">
        <v>52</v>
      </c>
      <c r="E33" s="57" t="s">
        <v>26</v>
      </c>
      <c r="F33" s="52">
        <v>1</v>
      </c>
      <c r="G33" s="93"/>
      <c r="H33" s="59">
        <f>F33*G33</f>
        <v>0</v>
      </c>
      <c r="I33" s="60"/>
      <c r="J33" s="61"/>
      <c r="K33" s="62">
        <f>J33*F33</f>
        <v>0</v>
      </c>
    </row>
    <row r="34" spans="1:11" s="42" customFormat="1" ht="24.75" customHeight="1">
      <c r="A34" s="74"/>
      <c r="C34" s="57" t="s">
        <v>65</v>
      </c>
      <c r="D34" s="95" t="s">
        <v>53</v>
      </c>
      <c r="E34" s="57" t="s">
        <v>26</v>
      </c>
      <c r="F34" s="52">
        <v>1</v>
      </c>
      <c r="G34" s="93"/>
      <c r="H34" s="59">
        <f>F34*G34</f>
        <v>0</v>
      </c>
      <c r="I34" s="60"/>
      <c r="J34" s="61"/>
      <c r="K34" s="62">
        <f>J34*F34</f>
        <v>0</v>
      </c>
    </row>
    <row r="35" spans="1:11" s="42" customFormat="1" ht="24.75" customHeight="1">
      <c r="A35" s="74"/>
      <c r="C35" s="57" t="s">
        <v>65</v>
      </c>
      <c r="D35" s="95" t="s">
        <v>54</v>
      </c>
      <c r="E35" s="57" t="s">
        <v>26</v>
      </c>
      <c r="F35" s="52">
        <v>1</v>
      </c>
      <c r="G35" s="93"/>
      <c r="H35" s="59">
        <f>F35*G35</f>
        <v>0</v>
      </c>
      <c r="I35" s="60"/>
      <c r="J35" s="61"/>
      <c r="K35" s="62">
        <f>J35*F35</f>
        <v>0</v>
      </c>
    </row>
    <row r="36" spans="1:11" s="42" customFormat="1" ht="24.75" customHeight="1">
      <c r="A36" s="74"/>
      <c r="C36" s="57" t="s">
        <v>65</v>
      </c>
      <c r="D36" s="95" t="s">
        <v>55</v>
      </c>
      <c r="E36" s="57" t="s">
        <v>26</v>
      </c>
      <c r="F36" s="52">
        <v>1</v>
      </c>
      <c r="G36" s="93"/>
      <c r="H36" s="59">
        <f>F36*G36</f>
        <v>0</v>
      </c>
      <c r="I36" s="60"/>
      <c r="J36" s="61"/>
      <c r="K36" s="62">
        <f>J36*F36</f>
        <v>0</v>
      </c>
    </row>
    <row r="37" spans="1:11">
      <c r="A37" s="74" t="s">
        <v>56</v>
      </c>
      <c r="D37" s="55" t="s">
        <v>57</v>
      </c>
      <c r="E37" s="96" t="s">
        <v>26</v>
      </c>
      <c r="F37" s="97">
        <v>1</v>
      </c>
      <c r="G37" s="93"/>
      <c r="H37" s="59">
        <f>F37*G37</f>
        <v>0</v>
      </c>
      <c r="I37" s="98"/>
      <c r="J37" s="61"/>
      <c r="K37" s="62">
        <f>J37*F37</f>
        <v>0</v>
      </c>
    </row>
    <row r="38" spans="1:11" s="42" customFormat="1">
      <c r="A38" s="34"/>
      <c r="B38" s="35"/>
      <c r="C38" s="35"/>
      <c r="D38" s="35" t="s">
        <v>62</v>
      </c>
      <c r="E38" s="35"/>
      <c r="F38" s="36"/>
      <c r="G38" s="37"/>
      <c r="H38" s="38"/>
      <c r="I38" s="39"/>
      <c r="J38" s="40"/>
      <c r="K38" s="41"/>
    </row>
    <row r="39" spans="1:11" s="42" customFormat="1">
      <c r="A39" s="43"/>
      <c r="B39" s="44"/>
      <c r="C39" s="44"/>
      <c r="D39" s="44"/>
      <c r="E39" s="44"/>
      <c r="F39" s="45"/>
      <c r="G39" s="46"/>
      <c r="H39" s="47"/>
      <c r="I39" s="48"/>
      <c r="J39" s="49"/>
      <c r="K39" s="50"/>
    </row>
    <row r="40" spans="1:11" s="42" customFormat="1">
      <c r="A40" s="43" t="s">
        <v>19</v>
      </c>
      <c r="B40" s="44"/>
      <c r="C40" s="44"/>
      <c r="D40" s="51" t="s">
        <v>20</v>
      </c>
      <c r="E40" s="44"/>
      <c r="F40" s="52"/>
      <c r="G40" s="53"/>
      <c r="H40" s="54"/>
      <c r="I40" s="48"/>
      <c r="J40" s="49"/>
      <c r="K40" s="50"/>
    </row>
    <row r="41" spans="1:11" s="42" customFormat="1">
      <c r="A41" s="43" t="s">
        <v>21</v>
      </c>
      <c r="B41" s="44"/>
      <c r="C41" s="44"/>
      <c r="D41" s="55" t="s">
        <v>22</v>
      </c>
      <c r="E41" s="44"/>
      <c r="F41" s="52"/>
      <c r="G41" s="53"/>
      <c r="H41" s="54"/>
      <c r="I41" s="48"/>
      <c r="J41" s="49"/>
      <c r="K41" s="50"/>
    </row>
    <row r="42" spans="1:11" s="42" customFormat="1">
      <c r="A42" s="43"/>
      <c r="B42" s="128" t="s">
        <v>69</v>
      </c>
      <c r="C42" t="s">
        <v>68</v>
      </c>
      <c r="D42" s="56" t="s">
        <v>23</v>
      </c>
      <c r="E42" s="57" t="s">
        <v>24</v>
      </c>
      <c r="F42" s="52">
        <v>165</v>
      </c>
      <c r="G42" s="53"/>
      <c r="H42" s="59">
        <f>F42*G42</f>
        <v>0</v>
      </c>
      <c r="I42" s="60"/>
      <c r="J42" s="61"/>
      <c r="K42" s="62">
        <f>J42*F42</f>
        <v>0</v>
      </c>
    </row>
    <row r="43" spans="1:11" s="42" customFormat="1">
      <c r="A43" s="43"/>
      <c r="B43" s="44"/>
      <c r="C43" s="57" t="s">
        <v>65</v>
      </c>
      <c r="D43" s="57" t="s">
        <v>25</v>
      </c>
      <c r="E43" s="57" t="s">
        <v>26</v>
      </c>
      <c r="F43" s="52">
        <v>1</v>
      </c>
      <c r="G43" s="53"/>
      <c r="H43" s="59">
        <f>F43*G43</f>
        <v>0</v>
      </c>
      <c r="I43" s="60"/>
      <c r="J43" s="61"/>
      <c r="K43" s="62">
        <f>J43*F43</f>
        <v>0</v>
      </c>
    </row>
    <row r="44" spans="1:11" s="42" customFormat="1">
      <c r="A44" s="43" t="s">
        <v>27</v>
      </c>
      <c r="B44" s="44"/>
      <c r="C44" s="57" t="s">
        <v>65</v>
      </c>
      <c r="D44" s="55" t="s">
        <v>28</v>
      </c>
      <c r="E44" s="57" t="s">
        <v>29</v>
      </c>
      <c r="F44" s="52">
        <v>1</v>
      </c>
      <c r="G44" s="58"/>
      <c r="H44" s="59">
        <f>F44*G44</f>
        <v>0</v>
      </c>
      <c r="I44" s="60"/>
      <c r="J44" s="61"/>
      <c r="K44" s="62">
        <f>J44*F44</f>
        <v>0</v>
      </c>
    </row>
    <row r="45" spans="1:11" s="42" customFormat="1">
      <c r="A45" s="43"/>
      <c r="B45" s="44"/>
      <c r="C45" s="44"/>
      <c r="D45" s="57"/>
      <c r="E45" s="44"/>
      <c r="F45" s="45"/>
      <c r="G45" s="63"/>
      <c r="H45" s="59"/>
      <c r="I45" s="48"/>
      <c r="J45" s="61"/>
      <c r="K45" s="62"/>
    </row>
    <row r="46" spans="1:11" s="42" customFormat="1">
      <c r="A46" s="64" t="s">
        <v>30</v>
      </c>
      <c r="B46" s="65"/>
      <c r="C46" s="65"/>
      <c r="D46" s="66" t="s">
        <v>31</v>
      </c>
      <c r="E46" s="67"/>
      <c r="F46" s="68"/>
      <c r="G46" s="69"/>
      <c r="H46" s="70"/>
      <c r="I46" s="71"/>
      <c r="J46" s="72"/>
      <c r="K46" s="73"/>
    </row>
    <row r="47" spans="1:11" s="42" customFormat="1">
      <c r="A47" s="74" t="s">
        <v>32</v>
      </c>
      <c r="D47" s="75" t="s">
        <v>22</v>
      </c>
      <c r="E47" s="76"/>
      <c r="F47" s="77"/>
      <c r="G47" s="63"/>
      <c r="H47" s="59"/>
      <c r="I47" s="48"/>
      <c r="J47" s="61"/>
      <c r="K47" s="62"/>
    </row>
    <row r="48" spans="1:11" s="42" customFormat="1">
      <c r="A48" s="43"/>
      <c r="B48" s="44"/>
      <c r="C48" s="57" t="s">
        <v>65</v>
      </c>
      <c r="D48" s="57" t="s">
        <v>33</v>
      </c>
      <c r="E48" s="57" t="s">
        <v>24</v>
      </c>
      <c r="F48" s="52">
        <v>150</v>
      </c>
      <c r="G48" s="63"/>
      <c r="H48" s="59">
        <f>F48*G48</f>
        <v>0</v>
      </c>
      <c r="I48" s="60"/>
      <c r="J48" s="61"/>
      <c r="K48" s="62">
        <f>J48*F48</f>
        <v>0</v>
      </c>
    </row>
    <row r="49" spans="1:1025" s="42" customFormat="1">
      <c r="A49" s="43"/>
      <c r="B49" s="44"/>
      <c r="C49" s="57" t="s">
        <v>65</v>
      </c>
      <c r="D49" s="57" t="s">
        <v>34</v>
      </c>
      <c r="E49" s="57" t="s">
        <v>26</v>
      </c>
      <c r="F49" s="52">
        <v>1</v>
      </c>
      <c r="G49" s="63"/>
      <c r="H49" s="59">
        <f>F49*G49</f>
        <v>0</v>
      </c>
      <c r="I49" s="60"/>
      <c r="J49" s="61"/>
      <c r="K49" s="62">
        <f>J49*F49</f>
        <v>0</v>
      </c>
    </row>
    <row r="50" spans="1:1025" s="42" customFormat="1">
      <c r="A50" s="74" t="s">
        <v>35</v>
      </c>
      <c r="C50" s="57" t="s">
        <v>65</v>
      </c>
      <c r="D50" s="55" t="s">
        <v>36</v>
      </c>
      <c r="E50" s="1" t="s">
        <v>29</v>
      </c>
      <c r="F50" s="11">
        <v>1</v>
      </c>
      <c r="G50" s="58"/>
      <c r="H50" s="59"/>
      <c r="I50" s="60"/>
      <c r="J50" s="61"/>
      <c r="K50" s="62">
        <f>J50*F50</f>
        <v>0</v>
      </c>
    </row>
    <row r="51" spans="1:1025" s="42" customFormat="1">
      <c r="A51" s="74"/>
      <c r="B51" s="78"/>
      <c r="C51" s="78"/>
      <c r="D51" s="78"/>
      <c r="E51" s="57"/>
      <c r="F51" s="52"/>
      <c r="G51" s="79"/>
      <c r="H51" s="54"/>
      <c r="I51" s="48"/>
      <c r="J51" s="61"/>
      <c r="K51" s="62"/>
    </row>
    <row r="52" spans="1:1025" s="42" customFormat="1">
      <c r="A52" s="64" t="s">
        <v>37</v>
      </c>
      <c r="B52" s="65"/>
      <c r="C52" s="65"/>
      <c r="D52" s="80" t="s">
        <v>38</v>
      </c>
      <c r="E52" s="65"/>
      <c r="F52" s="81"/>
      <c r="G52" s="82"/>
      <c r="H52" s="70"/>
      <c r="I52" s="71"/>
      <c r="J52" s="72"/>
      <c r="K52" s="73"/>
    </row>
    <row r="53" spans="1:1025" s="42" customFormat="1">
      <c r="A53" s="74" t="s">
        <v>39</v>
      </c>
      <c r="D53" s="75" t="s">
        <v>22</v>
      </c>
      <c r="E53" s="83"/>
      <c r="F53" s="84"/>
      <c r="G53" s="58"/>
      <c r="H53" s="59"/>
      <c r="I53" s="48"/>
      <c r="J53" s="61"/>
      <c r="K53" s="62"/>
    </row>
    <row r="54" spans="1:1025" s="42" customFormat="1">
      <c r="A54" s="74"/>
      <c r="C54" s="57" t="s">
        <v>65</v>
      </c>
      <c r="D54" s="85" t="s">
        <v>40</v>
      </c>
      <c r="E54" s="83" t="s">
        <v>29</v>
      </c>
      <c r="F54" s="84">
        <v>1</v>
      </c>
      <c r="G54" s="58"/>
      <c r="H54" s="59">
        <f t="shared" ref="H54:H61" si="2">F54*G54</f>
        <v>0</v>
      </c>
      <c r="I54" s="48"/>
      <c r="J54" s="61"/>
      <c r="K54" s="62">
        <f t="shared" ref="K54:K61" si="3">J54*F54</f>
        <v>0</v>
      </c>
    </row>
    <row r="55" spans="1:1025" s="42" customFormat="1">
      <c r="A55" s="74"/>
      <c r="C55" s="57" t="s">
        <v>65</v>
      </c>
      <c r="D55" s="86" t="s">
        <v>41</v>
      </c>
      <c r="E55" s="83" t="s">
        <v>29</v>
      </c>
      <c r="F55" s="84">
        <v>3</v>
      </c>
      <c r="G55" s="58"/>
      <c r="H55" s="59">
        <f t="shared" si="2"/>
        <v>0</v>
      </c>
      <c r="I55" s="48"/>
      <c r="J55" s="61"/>
      <c r="K55" s="62">
        <f t="shared" si="3"/>
        <v>0</v>
      </c>
    </row>
    <row r="56" spans="1:1025" s="42" customFormat="1">
      <c r="A56" s="74"/>
      <c r="B56" s="128" t="s">
        <v>67</v>
      </c>
      <c r="C56" t="s">
        <v>68</v>
      </c>
      <c r="D56" s="86" t="s">
        <v>42</v>
      </c>
      <c r="E56" s="83" t="s">
        <v>29</v>
      </c>
      <c r="F56" s="84">
        <v>3</v>
      </c>
      <c r="G56" s="58"/>
      <c r="H56" s="59">
        <f t="shared" si="2"/>
        <v>0</v>
      </c>
      <c r="I56" s="48"/>
      <c r="J56" s="61"/>
      <c r="K56" s="62">
        <f t="shared" si="3"/>
        <v>0</v>
      </c>
    </row>
    <row r="57" spans="1:1025" s="1" customFormat="1">
      <c r="A57" s="74"/>
      <c r="B57" s="87"/>
      <c r="C57" s="57" t="s">
        <v>65</v>
      </c>
      <c r="D57" s="88" t="s">
        <v>43</v>
      </c>
      <c r="E57" s="88" t="s">
        <v>44</v>
      </c>
      <c r="F57" s="89">
        <v>5</v>
      </c>
      <c r="G57" s="58"/>
      <c r="H57" s="59">
        <f t="shared" si="2"/>
        <v>0</v>
      </c>
      <c r="I57" s="91"/>
      <c r="J57" s="61"/>
      <c r="K57" s="62">
        <f t="shared" si="3"/>
        <v>0</v>
      </c>
      <c r="AMJ57" s="5"/>
      <c r="AMK57" s="5"/>
    </row>
    <row r="58" spans="1:1025" s="1" customFormat="1">
      <c r="A58" s="74"/>
      <c r="B58" s="87"/>
      <c r="C58" s="57" t="s">
        <v>65</v>
      </c>
      <c r="D58" s="88" t="s">
        <v>45</v>
      </c>
      <c r="E58" s="88" t="s">
        <v>44</v>
      </c>
      <c r="F58" s="89">
        <v>72</v>
      </c>
      <c r="G58" s="58"/>
      <c r="H58" s="59">
        <f t="shared" si="2"/>
        <v>0</v>
      </c>
      <c r="I58" s="91"/>
      <c r="J58" s="61"/>
      <c r="K58" s="62">
        <f t="shared" si="3"/>
        <v>0</v>
      </c>
      <c r="AMJ58" s="5"/>
      <c r="AMK58" s="5"/>
    </row>
    <row r="59" spans="1:1025" s="1" customFormat="1">
      <c r="A59" s="74"/>
      <c r="B59" s="87"/>
      <c r="C59" s="57" t="s">
        <v>65</v>
      </c>
      <c r="D59" s="88" t="s">
        <v>46</v>
      </c>
      <c r="E59" s="88" t="s">
        <v>44</v>
      </c>
      <c r="F59" s="89">
        <v>72</v>
      </c>
      <c r="G59" s="58"/>
      <c r="H59" s="59">
        <f t="shared" si="2"/>
        <v>0</v>
      </c>
      <c r="I59" s="91"/>
      <c r="J59" s="61"/>
      <c r="K59" s="62">
        <f t="shared" si="3"/>
        <v>0</v>
      </c>
      <c r="AMJ59" s="5"/>
      <c r="AMK59" s="5"/>
    </row>
    <row r="60" spans="1:1025" s="1" customFormat="1">
      <c r="A60" s="74"/>
      <c r="B60" s="87"/>
      <c r="C60" s="57" t="s">
        <v>65</v>
      </c>
      <c r="D60" s="88" t="s">
        <v>47</v>
      </c>
      <c r="E60" s="88" t="s">
        <v>24</v>
      </c>
      <c r="F60" s="89">
        <v>150</v>
      </c>
      <c r="G60" s="58"/>
      <c r="H60" s="59">
        <f t="shared" si="2"/>
        <v>0</v>
      </c>
      <c r="I60" s="91"/>
      <c r="J60" s="61"/>
      <c r="K60" s="62">
        <f t="shared" si="3"/>
        <v>0</v>
      </c>
      <c r="AMJ60" s="5"/>
      <c r="AMK60" s="5"/>
    </row>
    <row r="61" spans="1:1025" s="1" customFormat="1">
      <c r="A61" s="74" t="s">
        <v>48</v>
      </c>
      <c r="B61" s="87"/>
      <c r="C61" s="57" t="s">
        <v>65</v>
      </c>
      <c r="D61" s="55" t="s">
        <v>36</v>
      </c>
      <c r="E61" s="57" t="s">
        <v>29</v>
      </c>
      <c r="F61" s="92">
        <v>1</v>
      </c>
      <c r="G61" s="90"/>
      <c r="H61" s="59">
        <f t="shared" si="2"/>
        <v>0</v>
      </c>
      <c r="I61" s="60"/>
      <c r="J61" s="61"/>
      <c r="K61" s="62">
        <f t="shared" si="3"/>
        <v>0</v>
      </c>
      <c r="AMJ61" s="5"/>
      <c r="AMK61" s="5"/>
    </row>
    <row r="62" spans="1:1025" s="42" customFormat="1">
      <c r="A62" s="74"/>
      <c r="D62" s="55"/>
      <c r="E62" s="57"/>
      <c r="F62" s="52"/>
      <c r="G62" s="93"/>
      <c r="H62" s="59"/>
      <c r="I62" s="48"/>
      <c r="J62" s="61"/>
      <c r="K62" s="62"/>
    </row>
    <row r="63" spans="1:1025" s="42" customFormat="1">
      <c r="A63" s="64" t="s">
        <v>49</v>
      </c>
      <c r="B63" s="65"/>
      <c r="C63" s="65"/>
      <c r="D63" s="66" t="s">
        <v>50</v>
      </c>
      <c r="E63" s="67"/>
      <c r="F63" s="68"/>
      <c r="G63" s="94"/>
      <c r="H63" s="70"/>
      <c r="I63" s="71"/>
      <c r="J63" s="72"/>
      <c r="K63" s="73"/>
    </row>
    <row r="64" spans="1:1025" s="42" customFormat="1">
      <c r="A64" s="74" t="s">
        <v>51</v>
      </c>
      <c r="D64" s="75" t="s">
        <v>22</v>
      </c>
      <c r="E64" s="76"/>
      <c r="F64" s="77"/>
      <c r="G64" s="93"/>
      <c r="H64" s="59"/>
      <c r="I64" s="48"/>
      <c r="J64" s="61"/>
      <c r="K64" s="62"/>
    </row>
    <row r="65" spans="1:1025" s="42" customFormat="1" ht="24.75" customHeight="1">
      <c r="A65" s="74"/>
      <c r="C65" s="57" t="s">
        <v>65</v>
      </c>
      <c r="D65" s="95" t="s">
        <v>52</v>
      </c>
      <c r="E65" s="57" t="s">
        <v>26</v>
      </c>
      <c r="F65" s="52">
        <v>1</v>
      </c>
      <c r="G65" s="93"/>
      <c r="H65" s="59">
        <f>F65*G65</f>
        <v>0</v>
      </c>
      <c r="I65" s="60"/>
      <c r="J65" s="61"/>
      <c r="K65" s="62">
        <f>J65*F65</f>
        <v>0</v>
      </c>
    </row>
    <row r="66" spans="1:1025" s="42" customFormat="1" ht="24.75" customHeight="1">
      <c r="A66" s="74"/>
      <c r="C66" s="57" t="s">
        <v>65</v>
      </c>
      <c r="D66" s="95" t="s">
        <v>53</v>
      </c>
      <c r="E66" s="57" t="s">
        <v>26</v>
      </c>
      <c r="F66" s="52">
        <v>1</v>
      </c>
      <c r="G66" s="93"/>
      <c r="H66" s="59">
        <f>F66*G66</f>
        <v>0</v>
      </c>
      <c r="I66" s="60"/>
      <c r="J66" s="61"/>
      <c r="K66" s="62">
        <f>J66*F66</f>
        <v>0</v>
      </c>
    </row>
    <row r="67" spans="1:1025" s="42" customFormat="1" ht="24.75" customHeight="1">
      <c r="A67" s="74"/>
      <c r="C67" s="57" t="s">
        <v>65</v>
      </c>
      <c r="D67" s="95" t="s">
        <v>54</v>
      </c>
      <c r="E67" s="57" t="s">
        <v>26</v>
      </c>
      <c r="F67" s="52">
        <v>1</v>
      </c>
      <c r="G67" s="93"/>
      <c r="H67" s="59">
        <f>F67*G67</f>
        <v>0</v>
      </c>
      <c r="I67" s="60"/>
      <c r="J67" s="61"/>
      <c r="K67" s="62">
        <f>J67*F67</f>
        <v>0</v>
      </c>
    </row>
    <row r="68" spans="1:1025" s="42" customFormat="1" ht="24.75" customHeight="1">
      <c r="A68" s="74"/>
      <c r="C68" s="57" t="s">
        <v>65</v>
      </c>
      <c r="D68" s="95" t="s">
        <v>55</v>
      </c>
      <c r="E68" s="57"/>
      <c r="F68" s="52">
        <v>1</v>
      </c>
      <c r="G68" s="93"/>
      <c r="H68" s="59">
        <f>F68*G68</f>
        <v>0</v>
      </c>
      <c r="I68" s="60"/>
      <c r="J68" s="61"/>
      <c r="K68" s="62">
        <f>J68*F68</f>
        <v>0</v>
      </c>
    </row>
    <row r="69" spans="1:1025">
      <c r="A69" s="74" t="s">
        <v>56</v>
      </c>
      <c r="C69" s="57" t="s">
        <v>65</v>
      </c>
      <c r="D69" s="55" t="s">
        <v>57</v>
      </c>
      <c r="E69" s="96" t="s">
        <v>26</v>
      </c>
      <c r="F69" s="97">
        <v>1</v>
      </c>
      <c r="G69" s="93"/>
      <c r="H69" s="59">
        <f>F69*G69</f>
        <v>0</v>
      </c>
      <c r="I69" s="98"/>
      <c r="J69" s="61"/>
      <c r="K69" s="62">
        <f>J69*F69</f>
        <v>0</v>
      </c>
    </row>
    <row r="70" spans="1:1025" s="1" customFormat="1">
      <c r="A70" s="99"/>
      <c r="B70" s="100"/>
      <c r="C70" s="100"/>
      <c r="D70" s="101"/>
      <c r="E70" s="100"/>
      <c r="F70" s="102"/>
      <c r="G70" s="103"/>
      <c r="H70" s="104"/>
      <c r="I70" s="105"/>
      <c r="J70" s="106"/>
      <c r="K70" s="107"/>
      <c r="AMJ70" s="5"/>
      <c r="AMK70" s="5"/>
    </row>
    <row r="71" spans="1:1025" s="1" customFormat="1">
      <c r="A71" s="108"/>
      <c r="B71" s="109"/>
      <c r="C71" s="109"/>
      <c r="D71" s="110" t="s">
        <v>58</v>
      </c>
      <c r="E71" s="109"/>
      <c r="F71" s="111"/>
      <c r="G71" s="135">
        <f>SUM(H6:H70)</f>
        <v>0</v>
      </c>
      <c r="H71" s="135"/>
      <c r="I71" s="112"/>
      <c r="J71" s="113"/>
      <c r="K71" s="114"/>
      <c r="AMJ71" s="5"/>
      <c r="AMK71" s="5"/>
    </row>
    <row r="72" spans="1:1025" s="1" customFormat="1">
      <c r="A72" s="115"/>
      <c r="B72" s="116"/>
      <c r="C72" s="116"/>
      <c r="D72" s="117" t="s">
        <v>59</v>
      </c>
      <c r="E72" s="116"/>
      <c r="F72" s="118"/>
      <c r="G72" s="119"/>
      <c r="H72" s="120"/>
      <c r="I72" s="136">
        <f>SUM(K6:K70)</f>
        <v>0</v>
      </c>
      <c r="J72" s="136"/>
      <c r="K72" s="136"/>
      <c r="AMJ72" s="5"/>
      <c r="AMK72" s="5"/>
    </row>
    <row r="73" spans="1:1025" s="1" customFormat="1">
      <c r="A73" s="121"/>
      <c r="B73" s="122"/>
      <c r="C73" s="122"/>
      <c r="D73" s="123" t="s">
        <v>60</v>
      </c>
      <c r="E73" s="130">
        <f>SUM(G71,I72)</f>
        <v>0</v>
      </c>
      <c r="F73" s="130"/>
      <c r="G73" s="130"/>
      <c r="H73" s="130"/>
      <c r="I73" s="130"/>
      <c r="J73" s="130"/>
      <c r="K73" s="130"/>
      <c r="AMJ73" s="5"/>
      <c r="AMK73" s="5"/>
    </row>
    <row r="74" spans="1:1025" s="1" customFormat="1">
      <c r="A74" s="43"/>
      <c r="B74" s="57"/>
      <c r="C74" s="57"/>
      <c r="D74" s="44"/>
      <c r="E74" s="57"/>
      <c r="F74" s="52"/>
      <c r="G74" s="124"/>
      <c r="H74" s="125"/>
      <c r="I74" s="2"/>
      <c r="J74" s="2"/>
      <c r="K74" s="2"/>
      <c r="AMJ74" s="5"/>
      <c r="AMK74" s="5"/>
    </row>
    <row r="75" spans="1:1025">
      <c r="A75" s="126"/>
      <c r="B75" s="96"/>
      <c r="C75" s="96"/>
      <c r="D75" s="44"/>
      <c r="E75" s="57"/>
      <c r="F75" s="52"/>
      <c r="G75" s="127"/>
      <c r="H75" s="125"/>
    </row>
  </sheetData>
  <mergeCells count="12">
    <mergeCell ref="E73:K73"/>
    <mergeCell ref="B2:B4"/>
    <mergeCell ref="G3:H3"/>
    <mergeCell ref="I3:K3"/>
    <mergeCell ref="A5:F5"/>
    <mergeCell ref="G71:H71"/>
    <mergeCell ref="I72:K72"/>
    <mergeCell ref="A2:A4"/>
    <mergeCell ref="C2:C4"/>
    <mergeCell ref="D2:D4"/>
    <mergeCell ref="E2:E4"/>
    <mergeCell ref="F2:F4"/>
  </mergeCells>
  <printOptions horizontalCentered="1"/>
  <pageMargins left="0.70833333333333304" right="0.70833333333333304" top="1.1416666666666699" bottom="1.02430555555556" header="0.74791666666666701" footer="0.31527777777777799"/>
  <pageSetup paperSize="9" scale="51" firstPageNumber="0" fitToHeight="7" orientation="landscape" horizontalDpi="300" verticalDpi="300" r:id="rId1"/>
  <headerFooter>
    <oddHeader>&amp;CPrepared by via electra &amp;D&amp;RPage &amp;P</oddHeader>
    <oddFooter>&amp;C&amp;"Calibri,Běžné"&amp;12&amp;F</oddFooter>
  </headerFooter>
  <rowBreaks count="1" manualBreakCount="1">
    <brk id="3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Detail</vt:lpstr>
      <vt:lpstr>Detail!Názvy_tisku</vt:lpstr>
      <vt:lpstr>Detail!Oblast_tisku</vt:lpstr>
      <vt:lpstr>Rekapitulace!Oblast_tisku</vt:lpstr>
      <vt:lpstr>Rekapitulace!Print_Area_0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 electra</dc:creator>
  <cp:lastModifiedBy>Marie Kudělková</cp:lastModifiedBy>
  <cp:revision>32</cp:revision>
  <cp:lastPrinted>2022-09-28T10:23:05Z</cp:lastPrinted>
  <dcterms:created xsi:type="dcterms:W3CDTF">2017-02-09T18:47:31Z</dcterms:created>
  <dcterms:modified xsi:type="dcterms:W3CDTF">2023-03-22T16:33:17Z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